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<sst xmlns="http://schemas.openxmlformats.org/spreadsheetml/2006/main" count="39" uniqueCount="33">
  <si>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Method:</t>
  </si>
  <si>
    <t>CALCIUM</t>
  </si>
  <si>
    <t>Arsenazo III (Trace Scientific), EP</t>
  </si>
  <si>
    <t xml:space="preserve"> </t>
  </si>
  <si>
    <t>EP = End-point assay, K = Kinetic/Rate assay, SB = Sample blanked</t>
  </si>
  <si>
    <t>Results:</t>
  </si>
  <si>
    <t>Time</t>
  </si>
  <si>
    <t>Head #</t>
  </si>
  <si>
    <t>Right Eye</t>
  </si>
  <si>
    <t>Left Eye</t>
  </si>
  <si>
    <t>Aq Hum</t>
  </si>
  <si>
    <t>Vit Hum</t>
  </si>
  <si>
    <t>mean</t>
  </si>
  <si>
    <t>SD</t>
  </si>
  <si>
    <t>Calcium Conc. (mM)</t>
  </si>
  <si>
    <t>SEM</t>
  </si>
  <si>
    <t>±</t>
  </si>
  <si>
    <t>n=5</t>
  </si>
  <si>
    <t>n=10</t>
  </si>
  <si>
    <t>This study was conducted in association with NSW DPI.</t>
  </si>
  <si>
    <t xml:space="preserve">Whole normal bovine heads were obtained from abbattoirs. </t>
  </si>
  <si>
    <t>and at 24 hrs (n=5) or 48 hrs (n=5). Time 0 samples were taken from the right eye</t>
  </si>
  <si>
    <t>and the second sample (24 or 48 hrs) from the left eye.  All heads were stored at</t>
  </si>
  <si>
    <t xml:space="preserve">Samples were stored at -20°C prior to shipment to RLS for analyte analysis. </t>
  </si>
  <si>
    <t>Samples were analyzed using the following method</t>
  </si>
  <si>
    <t xml:space="preserve">Results are presented as total concentrations and changes in concentration (Result </t>
  </si>
  <si>
    <t>for left eye minus result for paired right eye).</t>
  </si>
  <si>
    <t>(Left - Right)</t>
  </si>
  <si>
    <t>Mean</t>
  </si>
  <si>
    <t xml:space="preserve">room temperature (20-25°C) for the duration of the experiment.  </t>
  </si>
  <si>
    <t>Post - Mortem Effects on Bovine Eye Fluid Analytes - Calcium</t>
  </si>
  <si>
    <t>Samples of Aqueous and Vitreous Humour fluids were obtained at time 0 (n=10)</t>
  </si>
  <si>
    <t xml:space="preserve">Change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</si>
</sst>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0.000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sz val="11.25"/>
      <name val="Arial"/>
      <family val="0"/>
    </font>
    <font>
      <sz val="10.25"/>
      <name val="Arial"/>
      <family val="0"/>
    </font>
    <font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7"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 of Time Post-Mortem on Total Aqueous Humour Calcium Concentration in Bovines</a:t>
            </a:r>
          </a:p>
        </c:rich>
      </c:tx>
      <c:layout>
        <c:manualLayout>
          <c:xMode val="factor"/>
          <c:yMode val="factor"/>
          <c:x val="-0.007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6375"/>
          <c:w val="0.90825"/>
          <c:h val="0.7365"/>
        </c:manualLayout>
      </c:layout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Sheet1!$L$22:$L$24</c:f>
                <c:numCache>
                  <c:ptCount val="3"/>
                  <c:pt idx="0">
                    <c:v>0.049844201713383045</c:v>
                  </c:pt>
                  <c:pt idx="1">
                    <c:v>0.04847679857416176</c:v>
                  </c:pt>
                  <c:pt idx="2">
                    <c:v>0.12527569596693688</c:v>
                  </c:pt>
                </c:numCache>
              </c:numRef>
            </c:plus>
            <c:minus>
              <c:numRef>
                <c:f>Sheet1!$L$22:$L$24</c:f>
                <c:numCache>
                  <c:ptCount val="3"/>
                  <c:pt idx="0">
                    <c:v>0.049844201713383045</c:v>
                  </c:pt>
                  <c:pt idx="1">
                    <c:v>0.04847679857416176</c:v>
                  </c:pt>
                  <c:pt idx="2">
                    <c:v>0.12527569596693688</c:v>
                  </c:pt>
                </c:numCache>
              </c:numRef>
            </c:minus>
            <c:noEndCap val="0"/>
          </c:errBars>
          <c:xVal>
            <c:numRef>
              <c:f>Sheet1!$J$22:$J$24</c:f>
              <c:numCach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Sheet1!$K$22:$K$24</c:f>
              <c:numCache>
                <c:ptCount val="3"/>
                <c:pt idx="0">
                  <c:v>1.48</c:v>
                </c:pt>
                <c:pt idx="1">
                  <c:v>1.83</c:v>
                </c:pt>
                <c:pt idx="2">
                  <c:v>2.4419999999999997</c:v>
                </c:pt>
              </c:numCache>
            </c:numRef>
          </c:yVal>
          <c:smooth val="0"/>
        </c:ser>
        <c:axId val="10277491"/>
        <c:axId val="25388556"/>
      </c:scatterChart>
      <c:valAx>
        <c:axId val="10277491"/>
        <c:scaling>
          <c:orientation val="minMax"/>
          <c:max val="60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Post-Mortem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388556"/>
        <c:crosses val="autoZero"/>
        <c:crossBetween val="midCat"/>
        <c:dispUnits/>
        <c:majorUnit val="12"/>
      </c:valAx>
      <c:valAx>
        <c:axId val="2538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Ca (mM) ± SEM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277491"/>
        <c:crossesAt val="-1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 of Time Post-Mortem on Change in Aqueous Humour Calcium Concentration in Bovines</a:t>
            </a:r>
          </a:p>
        </c:rich>
      </c:tx>
      <c:layout>
        <c:manualLayout>
          <c:xMode val="factor"/>
          <c:yMode val="factor"/>
          <c:x val="0.02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005"/>
          <c:w val="0.8805"/>
          <c:h val="0.82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Sheet1!$N$22:$N$24</c:f>
                <c:numCache>
                  <c:ptCount val="3"/>
                  <c:pt idx="0">
                    <c:v>0</c:v>
                  </c:pt>
                  <c:pt idx="1">
                    <c:v>0.07177743377970539</c:v>
                  </c:pt>
                  <c:pt idx="2">
                    <c:v>0.1014455518985427</c:v>
                  </c:pt>
                </c:numCache>
              </c:numRef>
            </c:plus>
            <c:minus>
              <c:numRef>
                <c:f>Sheet1!$N$22:$N$24</c:f>
                <c:numCache>
                  <c:ptCount val="3"/>
                  <c:pt idx="0">
                    <c:v>0</c:v>
                  </c:pt>
                  <c:pt idx="1">
                    <c:v>0.07177743377970539</c:v>
                  </c:pt>
                  <c:pt idx="2">
                    <c:v>0.1014455518985427</c:v>
                  </c:pt>
                </c:numCache>
              </c:numRef>
            </c:minus>
            <c:noEndCap val="0"/>
          </c:errBars>
          <c:xVal>
            <c:numRef>
              <c:f>Sheet1!$J$22:$J$24</c:f>
              <c:numCach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Sheet1!$M$22:$M$24</c:f>
              <c:numCache>
                <c:ptCount val="3"/>
                <c:pt idx="0">
                  <c:v>0</c:v>
                </c:pt>
                <c:pt idx="1">
                  <c:v>0.38</c:v>
                </c:pt>
                <c:pt idx="2">
                  <c:v>0.932</c:v>
                </c:pt>
              </c:numCache>
            </c:numRef>
          </c:yVal>
          <c:smooth val="0"/>
        </c:ser>
        <c:axId val="27170413"/>
        <c:axId val="43207126"/>
      </c:scatterChart>
      <c:valAx>
        <c:axId val="27170413"/>
        <c:scaling>
          <c:orientation val="minMax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Post-Mortem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207126"/>
        <c:crossesAt val="-0.2"/>
        <c:crossBetween val="midCat"/>
        <c:dispUnits/>
        <c:majorUnit val="12"/>
      </c:valAx>
      <c:valAx>
        <c:axId val="43207126"/>
        <c:scaling>
          <c:orientation val="minMax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Ca (mM) ± SEM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170413"/>
        <c:crossesAt val="-1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0.24275</cdr:x>
      <cdr:y>0.42375</cdr:y>
    </cdr:from>
    <cdr:to>
      <cdr:x>0.32025</cdr:x>
      <cdr:y>0.48375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160972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  <cdr:relSizeAnchor xmlns:cdr="http://schemas.openxmlformats.org/drawingml/2006/chartDrawing">
    <cdr:from>
      <cdr:x>0.52</cdr:x>
      <cdr:y>0.353</cdr:y>
    </cdr:from>
    <cdr:to>
      <cdr:x>0.57875</cdr:x>
      <cdr:y>0.42375</cdr:y>
    </cdr:to>
    <cdr:sp>
      <cdr:nvSpPr>
        <cdr:cNvPr id="2" name="TextBox 2"/>
        <cdr:cNvSpPr txBox="1">
          <a:spLocks noChangeArrowheads="1"/>
        </cdr:cNvSpPr>
      </cdr:nvSpPr>
      <cdr:spPr>
        <a:xfrm>
          <a:off x="2733675" y="134302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0.79225</cdr:x>
      <cdr:y>0.21725</cdr:y>
    </cdr:from>
    <cdr:to>
      <cdr:x>0.8535</cdr:x>
      <cdr:y>0.292</cdr:y>
    </cdr:to>
    <cdr:sp>
      <cdr:nvSpPr>
        <cdr:cNvPr id="3" name="TextBox 3"/>
        <cdr:cNvSpPr txBox="1">
          <a:spLocks noChangeArrowheads="1"/>
        </cdr:cNvSpPr>
      </cdr:nvSpPr>
      <cdr:spPr>
        <a:xfrm>
          <a:off x="4162425" y="82867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0.63425</cdr:y>
    </cdr:from>
    <cdr:to>
      <cdr:x>0.3515</cdr:x>
      <cdr:y>0.70575</cdr:y>
    </cdr:to>
    <cdr:sp>
      <cdr:nvSpPr>
        <cdr:cNvPr id="1" name="TextBox 2"/>
        <cdr:cNvSpPr txBox="1">
          <a:spLocks noChangeArrowheads="1"/>
        </cdr:cNvSpPr>
      </cdr:nvSpPr>
      <cdr:spPr>
        <a:xfrm>
          <a:off x="1514475" y="2105025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  <cdr:relSizeAnchor xmlns:cdr="http://schemas.openxmlformats.org/drawingml/2006/chartDrawing">
    <cdr:from>
      <cdr:x>0.5305</cdr:x>
      <cdr:y>0.4395</cdr:y>
    </cdr:from>
    <cdr:to>
      <cdr:x>0.58475</cdr:x>
      <cdr:y>0.5205</cdr:y>
    </cdr:to>
    <cdr:sp>
      <cdr:nvSpPr>
        <cdr:cNvPr id="2" name="TextBox 3"/>
        <cdr:cNvSpPr txBox="1">
          <a:spLocks noChangeArrowheads="1"/>
        </cdr:cNvSpPr>
      </cdr:nvSpPr>
      <cdr:spPr>
        <a:xfrm>
          <a:off x="2828925" y="1457325"/>
          <a:ext cx="285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0.794</cdr:x>
      <cdr:y>0.15375</cdr:y>
    </cdr:from>
    <cdr:to>
      <cdr:x>0.85225</cdr:x>
      <cdr:y>0.223</cdr:y>
    </cdr:to>
    <cdr:sp>
      <cdr:nvSpPr>
        <cdr:cNvPr id="3" name="TextBox 4"/>
        <cdr:cNvSpPr txBox="1">
          <a:spLocks noChangeArrowheads="1"/>
        </cdr:cNvSpPr>
      </cdr:nvSpPr>
      <cdr:spPr>
        <a:xfrm>
          <a:off x="4238625" y="504825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26</xdr:row>
      <xdr:rowOff>152400</xdr:rowOff>
    </xdr:from>
    <xdr:to>
      <xdr:col>17</xdr:col>
      <xdr:colOff>476250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62625" y="4391025"/>
        <a:ext cx="52578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3</xdr:row>
      <xdr:rowOff>142875</xdr:rowOff>
    </xdr:from>
    <xdr:to>
      <xdr:col>17</xdr:col>
      <xdr:colOff>533400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5734050" y="657225"/>
        <a:ext cx="53435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tabSelected="1" workbookViewId="0" topLeftCell="A1">
      <selection activeCell="I20" sqref="I20"/>
    </sheetView>
  </sheetViews>
  <sheetFormatPr defaultColWidth="9.140625" defaultRowHeight="12.75"/>
  <cols>
    <col min="3" max="3" width="9.7109375" style="0" customWidth="1"/>
    <col min="7" max="7" width="11.28125" style="0" customWidth="1"/>
  </cols>
  <sheetData>
    <row r="2" ht="15">
      <c r="A2" s="1" t="s">
        <v>30</v>
      </c>
    </row>
    <row r="4" spans="1:2" ht="12.75">
      <c r="A4" s="2" t="s">
        <v>0</v>
      </c>
      <c r="B4" t="s">
        <v>19</v>
      </c>
    </row>
    <row r="5" spans="1:2" ht="12.75">
      <c r="A5" s="2"/>
      <c r="B5" t="s">
        <v>20</v>
      </c>
    </row>
    <row r="6" ht="12.75">
      <c r="B6" t="s">
        <v>31</v>
      </c>
    </row>
    <row r="7" ht="12.75">
      <c r="B7" t="s">
        <v>21</v>
      </c>
    </row>
    <row r="8" ht="12.75">
      <c r="B8" t="s">
        <v>22</v>
      </c>
    </row>
    <row r="9" ht="12.75">
      <c r="B9" t="s">
        <v>29</v>
      </c>
    </row>
    <row r="10" ht="12.75">
      <c r="B10" t="s">
        <v>23</v>
      </c>
    </row>
    <row r="11" ht="12.75">
      <c r="B11" t="s">
        <v>24</v>
      </c>
    </row>
    <row r="13" spans="2:7" ht="12.75">
      <c r="B13" s="3" t="s">
        <v>1</v>
      </c>
      <c r="C13" s="4" t="s">
        <v>2</v>
      </c>
      <c r="D13" s="6"/>
      <c r="E13" s="6"/>
      <c r="F13" s="6"/>
      <c r="G13" s="6"/>
    </row>
    <row r="14" spans="1:2" ht="12.75">
      <c r="A14" s="5" t="s">
        <v>3</v>
      </c>
      <c r="B14" s="7" t="s">
        <v>4</v>
      </c>
    </row>
    <row r="15" spans="1:2" ht="12.75">
      <c r="A15" s="5"/>
      <c r="B15" s="7"/>
    </row>
    <row r="16" spans="1:2" ht="12.75">
      <c r="A16" s="2" t="s">
        <v>5</v>
      </c>
      <c r="B16" s="8" t="s">
        <v>25</v>
      </c>
    </row>
    <row r="17" spans="1:2" ht="12.75">
      <c r="A17" s="5"/>
      <c r="B17" s="8" t="s">
        <v>26</v>
      </c>
    </row>
    <row r="19" spans="1:7" ht="12.75">
      <c r="A19" s="29"/>
      <c r="B19" s="17"/>
      <c r="C19" s="17"/>
      <c r="D19" s="22" t="s">
        <v>14</v>
      </c>
      <c r="E19" s="22"/>
      <c r="F19" s="17"/>
      <c r="G19" s="17"/>
    </row>
    <row r="20" spans="1:7" ht="12.75">
      <c r="A20" s="30" t="s">
        <v>6</v>
      </c>
      <c r="B20" s="2" t="s">
        <v>7</v>
      </c>
      <c r="C20" s="2" t="s">
        <v>8</v>
      </c>
      <c r="D20" s="2"/>
      <c r="E20" s="2"/>
      <c r="F20" s="2" t="s">
        <v>9</v>
      </c>
      <c r="G20" s="10" t="s">
        <v>32</v>
      </c>
    </row>
    <row r="21" spans="1:7" ht="12.75">
      <c r="A21" s="17"/>
      <c r="B21" s="22"/>
      <c r="C21" s="23" t="s">
        <v>10</v>
      </c>
      <c r="D21" s="23" t="s">
        <v>11</v>
      </c>
      <c r="E21" s="23"/>
      <c r="F21" s="23" t="s">
        <v>10</v>
      </c>
      <c r="G21" s="28" t="s">
        <v>27</v>
      </c>
    </row>
    <row r="22" spans="1:16" ht="12.75">
      <c r="A22" s="10">
        <v>0</v>
      </c>
      <c r="B22" s="9">
        <v>1</v>
      </c>
      <c r="C22" s="9">
        <v>1.42</v>
      </c>
      <c r="D22" s="9">
        <v>1.75</v>
      </c>
      <c r="E22" s="9"/>
      <c r="F22" s="9"/>
      <c r="G22" s="9"/>
      <c r="J22">
        <v>0</v>
      </c>
      <c r="K22">
        <f>C32</f>
        <v>1.48</v>
      </c>
      <c r="L22">
        <f>C33/SQRT(10)</f>
        <v>0.049844201713383045</v>
      </c>
      <c r="M22">
        <v>0</v>
      </c>
      <c r="N22">
        <v>0</v>
      </c>
      <c r="P22" t="s">
        <v>18</v>
      </c>
    </row>
    <row r="23" spans="1:16" ht="12.75">
      <c r="A23" s="10"/>
      <c r="B23" s="9">
        <v>2</v>
      </c>
      <c r="C23" s="9">
        <v>1.51</v>
      </c>
      <c r="D23" s="9"/>
      <c r="E23" s="9"/>
      <c r="F23" s="9"/>
      <c r="G23" s="9"/>
      <c r="J23">
        <v>24</v>
      </c>
      <c r="K23">
        <f>F40</f>
        <v>1.83</v>
      </c>
      <c r="L23">
        <f>F41/SQRT(5)</f>
        <v>0.04847679857416176</v>
      </c>
      <c r="M23" s="27">
        <f>G40</f>
        <v>0.38</v>
      </c>
      <c r="N23" s="27">
        <f>G42</f>
        <v>0.07177743377970539</v>
      </c>
      <c r="P23" t="s">
        <v>17</v>
      </c>
    </row>
    <row r="24" spans="1:16" ht="12.75">
      <c r="A24" s="10"/>
      <c r="B24" s="9">
        <v>3</v>
      </c>
      <c r="C24" s="9">
        <v>1.22</v>
      </c>
      <c r="D24" s="9"/>
      <c r="E24" s="9"/>
      <c r="F24" s="9"/>
      <c r="G24" s="9"/>
      <c r="J24">
        <v>48</v>
      </c>
      <c r="K24">
        <f>F48</f>
        <v>2.4419999999999997</v>
      </c>
      <c r="L24">
        <f>F49/SQRT(5)</f>
        <v>0.12527569596693688</v>
      </c>
      <c r="M24" s="27">
        <f>G48</f>
        <v>0.932</v>
      </c>
      <c r="N24" s="27">
        <f>G50</f>
        <v>0.1014455518985427</v>
      </c>
      <c r="P24" t="s">
        <v>16</v>
      </c>
    </row>
    <row r="25" spans="1:7" ht="12.75">
      <c r="A25" s="10"/>
      <c r="B25" s="9">
        <v>4</v>
      </c>
      <c r="C25" s="9">
        <v>1.72</v>
      </c>
      <c r="D25" s="9"/>
      <c r="E25" s="9"/>
      <c r="F25" s="9"/>
      <c r="G25" s="9"/>
    </row>
    <row r="26" spans="1:7" ht="12.75">
      <c r="A26" s="10"/>
      <c r="B26" s="9">
        <v>5</v>
      </c>
      <c r="C26" s="9">
        <v>1.38</v>
      </c>
      <c r="D26" s="9">
        <v>1.71</v>
      </c>
      <c r="E26" s="9"/>
      <c r="F26" s="9"/>
      <c r="G26" s="9"/>
    </row>
    <row r="27" spans="1:7" ht="12.75">
      <c r="A27" s="10"/>
      <c r="B27" s="9">
        <v>6</v>
      </c>
      <c r="C27" s="9">
        <v>1.27</v>
      </c>
      <c r="D27" s="9">
        <v>1.59</v>
      </c>
      <c r="E27" s="9"/>
      <c r="F27" s="9"/>
      <c r="G27" s="9"/>
    </row>
    <row r="28" spans="1:7" ht="12.75">
      <c r="A28" s="10"/>
      <c r="B28" s="9">
        <v>7</v>
      </c>
      <c r="C28" s="9">
        <v>1.51</v>
      </c>
      <c r="D28" s="9"/>
      <c r="E28" s="9"/>
      <c r="F28" s="9"/>
      <c r="G28" s="9"/>
    </row>
    <row r="29" spans="1:7" ht="12.75">
      <c r="A29" s="10"/>
      <c r="B29" s="9">
        <v>8</v>
      </c>
      <c r="C29" s="9">
        <v>1.58</v>
      </c>
      <c r="D29" s="9"/>
      <c r="E29" s="9"/>
      <c r="F29" s="9"/>
      <c r="G29" s="9"/>
    </row>
    <row r="30" spans="1:7" ht="12.75">
      <c r="A30" s="10"/>
      <c r="B30" s="9">
        <v>9</v>
      </c>
      <c r="C30" s="9">
        <v>1.56</v>
      </c>
      <c r="D30" s="9"/>
      <c r="E30" s="9"/>
      <c r="F30" s="9"/>
      <c r="G30" s="9"/>
    </row>
    <row r="31" spans="1:7" ht="12.75">
      <c r="A31" s="14"/>
      <c r="B31" s="19">
        <v>10</v>
      </c>
      <c r="C31" s="19">
        <v>1.63</v>
      </c>
      <c r="D31" s="19">
        <v>0.82</v>
      </c>
      <c r="E31" s="15"/>
      <c r="F31" s="15"/>
      <c r="G31" s="15"/>
    </row>
    <row r="32" spans="1:7" ht="12.75">
      <c r="A32" s="10"/>
      <c r="B32" s="25" t="s">
        <v>28</v>
      </c>
      <c r="C32" s="25">
        <f>AVERAGE(C22:C31)</f>
        <v>1.48</v>
      </c>
      <c r="D32" s="26">
        <f>AVERAGE(D22:D31)</f>
        <v>1.4675</v>
      </c>
      <c r="E32" s="9"/>
      <c r="F32" s="9"/>
      <c r="G32" s="9"/>
    </row>
    <row r="33" spans="1:7" ht="12.75">
      <c r="A33" s="10"/>
      <c r="B33" s="18" t="s">
        <v>13</v>
      </c>
      <c r="C33" s="20">
        <f>STDEV(C22:C31)</f>
        <v>0.15762120556715767</v>
      </c>
      <c r="D33" s="20">
        <f>STDEV(D22:D31)</f>
        <v>0.4369877954054697</v>
      </c>
      <c r="E33" s="9"/>
      <c r="F33" s="9"/>
      <c r="G33" s="9"/>
    </row>
    <row r="34" spans="1:7" ht="12.75">
      <c r="A34" s="14"/>
      <c r="B34" s="14" t="s">
        <v>15</v>
      </c>
      <c r="C34" s="16">
        <f>C33/SQRT(10)</f>
        <v>0.049844201713383045</v>
      </c>
      <c r="D34" s="17"/>
      <c r="E34" s="15"/>
      <c r="F34" s="15"/>
      <c r="G34" s="17"/>
    </row>
    <row r="35" spans="1:7" ht="12.75">
      <c r="A35" s="10">
        <v>24</v>
      </c>
      <c r="B35" s="9">
        <v>1</v>
      </c>
      <c r="C35" s="9"/>
      <c r="D35" s="9"/>
      <c r="E35" s="9"/>
      <c r="F35" s="13">
        <v>1.79</v>
      </c>
      <c r="G35" s="13">
        <f>F35-C22</f>
        <v>0.3700000000000001</v>
      </c>
    </row>
    <row r="36" spans="1:7" ht="12.75">
      <c r="A36" s="10"/>
      <c r="B36" s="9">
        <v>2</v>
      </c>
      <c r="C36" s="9"/>
      <c r="D36" s="9"/>
      <c r="E36" s="9"/>
      <c r="F36" s="13">
        <v>1.78</v>
      </c>
      <c r="G36" s="13">
        <f>F36-C23</f>
        <v>0.27</v>
      </c>
    </row>
    <row r="37" spans="1:7" ht="12.75">
      <c r="A37" s="10"/>
      <c r="B37" s="9">
        <v>3</v>
      </c>
      <c r="C37" s="9"/>
      <c r="D37" s="9"/>
      <c r="E37" s="9"/>
      <c r="F37" s="13">
        <v>1.91</v>
      </c>
      <c r="G37" s="13">
        <f>F37-C24</f>
        <v>0.69</v>
      </c>
    </row>
    <row r="38" spans="1:7" ht="12.75">
      <c r="A38" s="10"/>
      <c r="B38" s="9">
        <v>4</v>
      </c>
      <c r="C38" s="9"/>
      <c r="D38" s="9"/>
      <c r="E38" s="9"/>
      <c r="F38" s="13">
        <v>1.97</v>
      </c>
      <c r="G38" s="13">
        <f>F38-C25</f>
        <v>0.25</v>
      </c>
    </row>
    <row r="39" spans="1:7" ht="12.75">
      <c r="A39" s="18"/>
      <c r="B39" s="19">
        <v>5</v>
      </c>
      <c r="C39" s="19"/>
      <c r="D39" s="19"/>
      <c r="E39" s="19"/>
      <c r="F39" s="21">
        <v>1.7</v>
      </c>
      <c r="G39" s="21">
        <f>F39-C26</f>
        <v>0.32000000000000006</v>
      </c>
    </row>
    <row r="40" spans="1:7" ht="12.75">
      <c r="A40" s="25"/>
      <c r="B40" s="25" t="s">
        <v>12</v>
      </c>
      <c r="C40" s="24"/>
      <c r="D40" s="24"/>
      <c r="E40" s="24"/>
      <c r="F40" s="26">
        <f>AVERAGE(F35:F39)</f>
        <v>1.83</v>
      </c>
      <c r="G40" s="26">
        <f>AVERAGE(G35:G39)</f>
        <v>0.38</v>
      </c>
    </row>
    <row r="41" spans="1:7" ht="12.75">
      <c r="A41" s="18"/>
      <c r="B41" s="18" t="s">
        <v>13</v>
      </c>
      <c r="C41" s="19"/>
      <c r="D41" s="19"/>
      <c r="E41" s="19"/>
      <c r="F41" s="20">
        <f>STDEV(F35:F39)</f>
        <v>0.10839741694339058</v>
      </c>
      <c r="G41" s="20">
        <f>STDEV(G35:G40)</f>
        <v>0.1604992211819109</v>
      </c>
    </row>
    <row r="42" spans="1:7" ht="12.75">
      <c r="A42" s="14"/>
      <c r="B42" s="14" t="s">
        <v>15</v>
      </c>
      <c r="C42" s="15"/>
      <c r="D42" s="15"/>
      <c r="E42" s="15"/>
      <c r="F42" s="16">
        <f>F41/SQRT(5)</f>
        <v>0.04847679857416176</v>
      </c>
      <c r="G42" s="16">
        <f>G41/SQRT(5)</f>
        <v>0.07177743377970539</v>
      </c>
    </row>
    <row r="43" spans="1:7" ht="12.75">
      <c r="A43" s="10">
        <v>48</v>
      </c>
      <c r="B43" s="9">
        <v>6</v>
      </c>
      <c r="C43" s="9"/>
      <c r="D43" s="9"/>
      <c r="E43" s="9"/>
      <c r="F43" s="13">
        <v>2.12</v>
      </c>
      <c r="G43" s="13">
        <f>F43-C27</f>
        <v>0.8500000000000001</v>
      </c>
    </row>
    <row r="44" spans="1:7" ht="12.75">
      <c r="A44" s="10"/>
      <c r="B44" s="9">
        <v>7</v>
      </c>
      <c r="C44" s="9"/>
      <c r="D44" s="9"/>
      <c r="E44" s="9"/>
      <c r="F44" s="13">
        <v>2.87</v>
      </c>
      <c r="G44" s="13">
        <f>F44-C28</f>
        <v>1.36</v>
      </c>
    </row>
    <row r="45" spans="1:7" ht="12.75">
      <c r="A45" s="10"/>
      <c r="B45" s="9">
        <v>8</v>
      </c>
      <c r="C45" s="9"/>
      <c r="D45" s="9"/>
      <c r="E45" s="9"/>
      <c r="F45" s="13">
        <v>2.53</v>
      </c>
      <c r="G45" s="13">
        <f>F45-C29</f>
        <v>0.9499999999999997</v>
      </c>
    </row>
    <row r="46" spans="1:7" ht="12.75">
      <c r="A46" s="10"/>
      <c r="B46" s="9">
        <v>9</v>
      </c>
      <c r="C46" s="9"/>
      <c r="D46" s="9"/>
      <c r="E46" s="9"/>
      <c r="F46" s="13">
        <v>2.33</v>
      </c>
      <c r="G46" s="13">
        <f>F46-C30</f>
        <v>0.77</v>
      </c>
    </row>
    <row r="47" spans="1:7" ht="12.75">
      <c r="A47" s="18"/>
      <c r="B47" s="19">
        <v>10</v>
      </c>
      <c r="C47" s="19"/>
      <c r="D47" s="19"/>
      <c r="E47" s="19"/>
      <c r="F47" s="21">
        <v>2.36</v>
      </c>
      <c r="G47" s="21">
        <f>F47-C31</f>
        <v>0.73</v>
      </c>
    </row>
    <row r="48" spans="1:7" ht="12.75">
      <c r="A48" s="25"/>
      <c r="B48" s="25" t="s">
        <v>12</v>
      </c>
      <c r="C48" s="24"/>
      <c r="D48" s="24"/>
      <c r="E48" s="24"/>
      <c r="F48" s="26">
        <f>AVERAGE(F43:F47)</f>
        <v>2.4419999999999997</v>
      </c>
      <c r="G48" s="26">
        <f>AVERAGE(G43:G47)</f>
        <v>0.932</v>
      </c>
    </row>
    <row r="49" spans="1:7" ht="12.75">
      <c r="A49" s="18"/>
      <c r="B49" s="18" t="s">
        <v>13</v>
      </c>
      <c r="C49" s="19"/>
      <c r="D49" s="19"/>
      <c r="E49" s="19"/>
      <c r="F49" s="20">
        <f>STDEV(F43:F47)</f>
        <v>0.2801249721106671</v>
      </c>
      <c r="G49" s="20">
        <f>STDEV(G43:G48)</f>
        <v>0.2268391500601243</v>
      </c>
    </row>
    <row r="50" spans="1:7" ht="12.75">
      <c r="A50" s="14"/>
      <c r="B50" s="14" t="s">
        <v>15</v>
      </c>
      <c r="C50" s="15"/>
      <c r="D50" s="15"/>
      <c r="E50" s="15"/>
      <c r="F50" s="16">
        <f>F49/SQRT(5)</f>
        <v>0.12527569596693688</v>
      </c>
      <c r="G50" s="16">
        <f>G49/SQRT(5)</f>
        <v>0.1014455518985427</v>
      </c>
    </row>
    <row r="51" spans="1:7" ht="12.75">
      <c r="A51" s="10"/>
      <c r="B51" s="10"/>
      <c r="C51" s="9"/>
      <c r="D51" s="9"/>
      <c r="E51" s="9"/>
      <c r="F51" s="11"/>
      <c r="G51" s="9"/>
    </row>
    <row r="52" spans="1:7" ht="12.75">
      <c r="A52" s="9"/>
      <c r="B52" s="10"/>
      <c r="C52" s="12"/>
      <c r="D52" s="12"/>
      <c r="E52" s="9"/>
      <c r="F52" s="9"/>
      <c r="G52" s="9"/>
    </row>
    <row r="53" spans="1:7" ht="12.75">
      <c r="A53" s="9"/>
      <c r="B53" s="10"/>
      <c r="C53" s="12"/>
      <c r="D53" s="10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2011-04-06T04:58:35Z</cp:lastPrinted>
  <dcterms:created xsi:type="dcterms:W3CDTF">2002-11-22T03:59:38Z</dcterms:created>
  <dcterms:modified xsi:type="dcterms:W3CDTF">2011-04-06T06:22:52Z</dcterms:modified>
  <cp:category/>
  <cp:version/>
  <cp:contentType/>
  <cp:contentStatus/>
</cp:coreProperties>
</file>